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16200" windowHeight="11700" tabRatio="832"/>
  </bookViews>
  <sheets>
    <sheet name="Cover page" sheetId="21" r:id="rId1"/>
    <sheet name="PharmPctPrem" sheetId="8" r:id="rId2"/>
    <sheet name="YoYTotalPlanSpnd" sheetId="18" r:id="rId3"/>
    <sheet name="YoYcompofPrem" sheetId="9" r:id="rId4"/>
    <sheet name="SpecTierForm" sheetId="7" r:id="rId5"/>
    <sheet name="PharmDocOff" sheetId="20" r:id="rId6"/>
    <sheet name="PharmBenMgr" sheetId="19" r:id="rId7"/>
  </sheets>
  <definedNames>
    <definedName name="_xlnm.Print_Area" localSheetId="6">PharmBenMgr!$A$1:$E$26</definedName>
    <definedName name="_xlnm.Print_Area" localSheetId="1">PharmPctPrem!$A$1:$C$22</definedName>
    <definedName name="_xlnm.Print_Area" localSheetId="3">YoYcompofPrem!$A$1:$D$33</definedName>
    <definedName name="_xlnm.Print_Titles" localSheetId="6">PharmBenMgr!$2:$26</definedName>
  </definedNames>
  <calcPr calcId="162913"/>
</workbook>
</file>

<file path=xl/calcChain.xml><?xml version="1.0" encoding="utf-8"?>
<calcChain xmlns="http://schemas.openxmlformats.org/spreadsheetml/2006/main">
  <c r="B13" i="20" l="1"/>
  <c r="A3" i="20" l="1"/>
  <c r="A2" i="20"/>
  <c r="A1" i="20"/>
  <c r="A3" i="7"/>
  <c r="A2" i="7"/>
  <c r="A1" i="7"/>
  <c r="A3" i="9"/>
  <c r="A2" i="9"/>
  <c r="A1" i="9"/>
  <c r="A3" i="18"/>
  <c r="A2" i="18"/>
  <c r="A1" i="18"/>
  <c r="A3" i="8"/>
  <c r="A2" i="8"/>
  <c r="A1" i="8"/>
  <c r="A10" i="18"/>
  <c r="A1" i="19" l="1"/>
  <c r="B18" i="21" l="1"/>
  <c r="B10" i="20" l="1"/>
  <c r="B11" i="8"/>
  <c r="C29" i="9" l="1"/>
  <c r="C30" i="9" s="1"/>
  <c r="C11" i="18"/>
  <c r="B29" i="9" l="1"/>
  <c r="B30" i="9" s="1"/>
  <c r="B11" i="18"/>
  <c r="B11" i="20"/>
  <c r="A8" i="19" l="1"/>
  <c r="A7" i="19"/>
  <c r="A3" i="19"/>
  <c r="A2" i="19"/>
  <c r="A15" i="20"/>
  <c r="A8" i="20"/>
  <c r="A7" i="20"/>
  <c r="A8" i="7"/>
  <c r="B31" i="9"/>
  <c r="C31" i="9" s="1"/>
  <c r="B19" i="18"/>
  <c r="D19" i="18" s="1"/>
  <c r="D27" i="9"/>
  <c r="D25" i="9"/>
  <c r="D23" i="9"/>
  <c r="D21" i="9"/>
  <c r="D19" i="9"/>
  <c r="D17" i="9"/>
  <c r="D15" i="9"/>
  <c r="D13" i="9"/>
  <c r="D11" i="9"/>
  <c r="C10" i="9"/>
  <c r="B10" i="9"/>
  <c r="A10" i="9"/>
  <c r="A8" i="9"/>
  <c r="A7" i="9"/>
  <c r="A19" i="18"/>
  <c r="B18" i="18"/>
  <c r="C18" i="18" s="1"/>
  <c r="D16" i="18"/>
  <c r="C15" i="18"/>
  <c r="B15" i="18"/>
  <c r="D14" i="18"/>
  <c r="D13" i="18"/>
  <c r="D12" i="18"/>
  <c r="A8" i="18"/>
  <c r="A7" i="18"/>
  <c r="B18" i="8"/>
  <c r="B15" i="8"/>
  <c r="A8" i="8"/>
  <c r="A7" i="8"/>
  <c r="B24" i="21"/>
  <c r="B22" i="21"/>
  <c r="B20" i="21"/>
  <c r="B16" i="21"/>
  <c r="B14" i="21"/>
  <c r="D15" i="18" l="1"/>
  <c r="C13" i="8"/>
  <c r="C16" i="8"/>
  <c r="C14" i="8"/>
  <c r="B15" i="20"/>
  <c r="C13" i="20" s="1"/>
  <c r="D29" i="9"/>
  <c r="C12" i="8"/>
  <c r="C15" i="8"/>
  <c r="C11" i="20"/>
</calcChain>
</file>

<file path=xl/sharedStrings.xml><?xml version="1.0" encoding="utf-8"?>
<sst xmlns="http://schemas.openxmlformats.org/spreadsheetml/2006/main" count="80" uniqueCount="78">
  <si>
    <t>California Department of Managed Health Care/Department of Insurance</t>
  </si>
  <si>
    <t>1.</t>
  </si>
  <si>
    <t>Reporting Year</t>
  </si>
  <si>
    <t>2.</t>
  </si>
  <si>
    <t>3.</t>
  </si>
  <si>
    <t>Legal Name</t>
  </si>
  <si>
    <t>4.</t>
  </si>
  <si>
    <t>DBA</t>
  </si>
  <si>
    <t>Percent of Premium Attributable to Prescription Drug Costs</t>
  </si>
  <si>
    <t>Specialty Tier Formulary List</t>
  </si>
  <si>
    <t>DMHC Health Plan ID/CDI NAIC No.</t>
  </si>
  <si>
    <t>Includes Plan Pharmacy, Network Pharmacy, and Mail Order Pharmacy for Outpatient Use</t>
  </si>
  <si>
    <t>Covered Prescription Drug Categories</t>
  </si>
  <si>
    <t>Benefits Categories</t>
  </si>
  <si>
    <t>Prescription Drug Name</t>
  </si>
  <si>
    <t>Percent of Paid Premium
 Attributable to Prescriptions Drug Costs</t>
  </si>
  <si>
    <t>(2) Total Medical/Pharmacy Benefits</t>
  </si>
  <si>
    <t>Tab Name</t>
  </si>
  <si>
    <t>Worksheet</t>
  </si>
  <si>
    <t xml:space="preserve">* Cells highlighted in light blue are formula. </t>
  </si>
  <si>
    <t>Health Plan/Insurer Uses of Prescription Drug Benefit Manager</t>
  </si>
  <si>
    <t>YoYTotalPlanSpnd</t>
  </si>
  <si>
    <t>PharmPctPrem</t>
  </si>
  <si>
    <t>SpecTierForm</t>
  </si>
  <si>
    <t>PharmDocOff</t>
  </si>
  <si>
    <t>PharmBenMgr</t>
  </si>
  <si>
    <t>Therapy Class</t>
  </si>
  <si>
    <t>YoYCompofPrem</t>
  </si>
  <si>
    <t xml:space="preserve">If yes, please provide responses to the remaining questions on this page. </t>
  </si>
  <si>
    <t>Utilization management</t>
  </si>
  <si>
    <t>Enrollee grievances</t>
  </si>
  <si>
    <t>Name(s) of PBM(s)</t>
  </si>
  <si>
    <t xml:space="preserve">Yes </t>
  </si>
  <si>
    <t>No</t>
  </si>
  <si>
    <t xml:space="preserve">    (ii) Please provide the name(s) of the PBM(s) utilized by the health plan and select the functions delegated to the PBM(s).</t>
  </si>
  <si>
    <t>A. (i) Does the health plan utilize a pharmacy benefit manager (PBM) to prescription drug services to its enrollees?</t>
  </si>
  <si>
    <t>Total Member Months</t>
  </si>
  <si>
    <t xml:space="preserve">    Prescription Drugs Coverage</t>
  </si>
  <si>
    <t>Functions Delegated to PBM(s)</t>
  </si>
  <si>
    <t>Year-Over-Year Increase
 (%)</t>
  </si>
  <si>
    <t>Pharmacy Manufacturer Rebate Amount (negative)</t>
  </si>
  <si>
    <t>(Subsection (c)(4)(A)(i))</t>
  </si>
  <si>
    <t>(Subsection (c)(4)(A)(ii))</t>
  </si>
  <si>
    <t>(Subsection (c)(4)(A)(iii))</t>
  </si>
  <si>
    <t>(Subsection (c)(4)(A)(iv))</t>
  </si>
  <si>
    <t>(Subsection (c)(4)(B))</t>
  </si>
  <si>
    <t>(Subsection (c)(4)(C)(I) &amp; (c)(4)(C)(ii))</t>
  </si>
  <si>
    <t>Total ( = 1+2+3)</t>
  </si>
  <si>
    <t>6)  Total Commission Expenses</t>
  </si>
  <si>
    <t>7)  Taxes and Fees</t>
  </si>
  <si>
    <t>Percent of Premium Attributable To Drugs Administered in a Doctor's Office</t>
  </si>
  <si>
    <t>3)  Pharmacy Manufacturer Rebate (Negative)</t>
  </si>
  <si>
    <t>Percent of Paid Premium</t>
  </si>
  <si>
    <t>Total Health Care Paid Premiums with pharmacy benefits carve-in (PMPM)</t>
  </si>
  <si>
    <t>4. Pharmacy Manufacturer Rebate Amount (negative)</t>
  </si>
  <si>
    <t>Total  = (1+2+3)</t>
  </si>
  <si>
    <t>1. Generic Drugs
    - Excluding Specialty Generic Drugs</t>
  </si>
  <si>
    <t>2. Brand Name Drugs
    - Excluding Specialty Brand Name Drugs</t>
  </si>
  <si>
    <r>
      <t>3. Generic and Brand Name Specialty Drugs</t>
    </r>
    <r>
      <rPr>
        <b/>
        <sz val="12"/>
        <color theme="1"/>
        <rFont val="Arial"/>
        <family val="2"/>
      </rPr>
      <t xml:space="preserve">
</t>
    </r>
  </si>
  <si>
    <t>1. Generic Drugs
    - Excluding Specialty Generic 
      Drugs</t>
  </si>
  <si>
    <t>2. Brand Name Drugs
    - Excluding Specialty Brand 
      Name Drugs</t>
  </si>
  <si>
    <t>1)  Paid Plan Cost - Prescription Drugs
(dispensed at pharmacy)</t>
  </si>
  <si>
    <t>2)  Paid Plan Cost - Prescription Drugs, if available
(administered in doctor's office)</t>
  </si>
  <si>
    <t>4)  Paid Plan Cost - Medical Benefits Excludes
Prescription Drugs above (1) &amp; (2)</t>
  </si>
  <si>
    <t xml:space="preserve">    Medical Coverage (regardless of pharmacy benefits carve-in coverage)</t>
  </si>
  <si>
    <t>For policies subject to CHSC 1385.045 or CIC 10181.45</t>
  </si>
  <si>
    <t>SB 17 - Large Group Prescription Drug Cost Reporting Form</t>
  </si>
  <si>
    <t>Year-Over-Year Increase, as a Percentage, in Per Member Per Month, Total Health Plan Spending</t>
  </si>
  <si>
    <t>(1)  Drug Benefits Covered as Part of Medical Benefits         Administered in Doctor's Office, if available</t>
  </si>
  <si>
    <t xml:space="preserve">5)  Administration Cost Excluding Total Commission Expenses </t>
  </si>
  <si>
    <t>8)  Profit</t>
  </si>
  <si>
    <t>9)  Other</t>
  </si>
  <si>
    <t xml:space="preserve"> Claim processing</t>
  </si>
  <si>
    <t>Provider dispute resolutions</t>
  </si>
  <si>
    <t xml:space="preserve">10) Total Health Care Premium with pharmacy benefits carve-in </t>
  </si>
  <si>
    <t xml:space="preserve">Year-Over-Year Increase (PMPM) </t>
  </si>
  <si>
    <t>Year-Over-Year Increase (%) in Total Annual Plan Spending (i.e., Allowed Dollar Amount)</t>
  </si>
  <si>
    <t>Year-Over-Year Increase in Per Member Per Month Costs for Drug Prices Compared  to Other Components of Health Care Premium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</si>
</sst>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8"/>
      <color rgb="FF000000"/>
      <name val="Tahoma"/>
      <family val="2"/>
    </font>
    <font>
      <sz val="12"/>
      <name val="Arial"/>
      <family val="2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9">
    <xf numFmtId="0" fontId="0" fillId="0" borderId="0" xfId="0"/>
    <xf numFmtId="0" fontId="4" fillId="0" borderId="0" xfId="0" applyFont="1"/>
    <xf numFmtId="0" fontId="6" fillId="0" borderId="0" xfId="0" applyFont="1"/>
    <xf numFmtId="49" fontId="3" fillId="0" borderId="0" xfId="0" applyNumberFormat="1" applyFont="1" applyAlignment="1" applyProtection="1">
      <alignment horizontal="left"/>
    </xf>
    <xf numFmtId="49" fontId="4" fillId="0" borderId="0" xfId="0" applyNumberFormat="1" applyFont="1"/>
    <xf numFmtId="0" fontId="6" fillId="0" borderId="1" xfId="0" applyFont="1" applyBorder="1" applyAlignment="1">
      <alignment horizontal="left" wrapText="1"/>
    </xf>
    <xf numFmtId="164" fontId="4" fillId="0" borderId="1" xfId="2" applyNumberFormat="1" applyFont="1" applyBorder="1"/>
    <xf numFmtId="0" fontId="4" fillId="0" borderId="0" xfId="0" applyFont="1" applyBorder="1"/>
    <xf numFmtId="49" fontId="3" fillId="0" borderId="1" xfId="0" applyNumberFormat="1" applyFont="1" applyBorder="1" applyAlignment="1" applyProtection="1">
      <alignment horizontal="center"/>
    </xf>
    <xf numFmtId="0" fontId="4" fillId="0" borderId="0" xfId="0" applyFont="1" applyBorder="1" applyAlignment="1">
      <alignment wrapText="1"/>
    </xf>
    <xf numFmtId="165" fontId="4" fillId="0" borderId="0" xfId="0" applyNumberFormat="1" applyFont="1" applyBorder="1" applyAlignment="1">
      <alignment horizontal="center"/>
    </xf>
    <xf numFmtId="164" fontId="4" fillId="0" borderId="0" xfId="2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44" fontId="4" fillId="0" borderId="0" xfId="0" applyNumberFormat="1" applyFont="1"/>
    <xf numFmtId="0" fontId="6" fillId="0" borderId="1" xfId="0" applyFont="1" applyBorder="1" applyAlignment="1">
      <alignment horizontal="center"/>
    </xf>
    <xf numFmtId="0" fontId="3" fillId="0" borderId="0" xfId="0" applyFont="1" applyAlignment="1" applyProtection="1"/>
    <xf numFmtId="0" fontId="5" fillId="0" borderId="0" xfId="0" applyFont="1" applyAlignment="1" applyProtection="1"/>
    <xf numFmtId="0" fontId="4" fillId="0" borderId="0" xfId="0" applyFont="1" applyProtection="1">
      <protection locked="0"/>
    </xf>
    <xf numFmtId="7" fontId="4" fillId="0" borderId="1" xfId="3" applyNumberFormat="1" applyFont="1" applyBorder="1"/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 wrapText="1"/>
    </xf>
    <xf numFmtId="164" fontId="4" fillId="3" borderId="1" xfId="2" applyNumberFormat="1" applyFont="1" applyFill="1" applyBorder="1"/>
    <xf numFmtId="7" fontId="4" fillId="0" borderId="0" xfId="0" applyNumberFormat="1" applyFont="1"/>
    <xf numFmtId="0" fontId="6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horizontal="right" wrapText="1"/>
    </xf>
    <xf numFmtId="164" fontId="4" fillId="5" borderId="1" xfId="2" applyNumberFormat="1" applyFont="1" applyFill="1" applyBorder="1" applyAlignment="1">
      <alignment horizontal="center"/>
    </xf>
    <xf numFmtId="165" fontId="4" fillId="5" borderId="1" xfId="0" applyNumberFormat="1" applyFont="1" applyFill="1" applyBorder="1" applyAlignment="1">
      <alignment horizontal="center"/>
    </xf>
    <xf numFmtId="165" fontId="4" fillId="0" borderId="0" xfId="3" applyNumberFormat="1" applyFont="1"/>
    <xf numFmtId="165" fontId="4" fillId="0" borderId="1" xfId="4" applyNumberFormat="1" applyFont="1" applyBorder="1"/>
    <xf numFmtId="164" fontId="4" fillId="5" borderId="1" xfId="2" applyNumberFormat="1" applyFont="1" applyFill="1" applyBorder="1"/>
    <xf numFmtId="165" fontId="4" fillId="5" borderId="1" xfId="4" applyNumberFormat="1" applyFont="1" applyFill="1" applyBorder="1"/>
    <xf numFmtId="165" fontId="4" fillId="0" borderId="1" xfId="4" applyNumberFormat="1" applyFont="1" applyFill="1" applyBorder="1"/>
    <xf numFmtId="165" fontId="4" fillId="0" borderId="1" xfId="0" applyNumberFormat="1" applyFont="1" applyBorder="1"/>
    <xf numFmtId="165" fontId="4" fillId="0" borderId="1" xfId="0" applyNumberFormat="1" applyFont="1" applyFill="1" applyBorder="1"/>
    <xf numFmtId="165" fontId="4" fillId="5" borderId="1" xfId="0" applyNumberFormat="1" applyFont="1" applyFill="1" applyBorder="1"/>
    <xf numFmtId="7" fontId="4" fillId="5" borderId="1" xfId="3" applyNumberFormat="1" applyFont="1" applyFill="1" applyBorder="1"/>
    <xf numFmtId="49" fontId="3" fillId="0" borderId="1" xfId="0" applyNumberFormat="1" applyFont="1" applyBorder="1" applyAlignment="1" applyProtection="1">
      <alignment horizontal="center" wrapText="1"/>
    </xf>
    <xf numFmtId="165" fontId="4" fillId="5" borderId="1" xfId="4" applyNumberFormat="1" applyFont="1" applyFill="1" applyBorder="1" applyAlignment="1">
      <alignment horizontal="center"/>
    </xf>
    <xf numFmtId="165" fontId="4" fillId="5" borderId="0" xfId="4" applyNumberFormat="1" applyFont="1" applyFill="1" applyBorder="1"/>
    <xf numFmtId="0" fontId="6" fillId="5" borderId="1" xfId="4" applyNumberFormat="1" applyFont="1" applyFill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6" fillId="0" borderId="0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9" fillId="2" borderId="2" xfId="1" applyFont="1" applyFill="1" applyBorder="1" applyProtection="1"/>
    <xf numFmtId="0" fontId="9" fillId="2" borderId="3" xfId="1" applyFont="1" applyFill="1" applyBorder="1" applyProtection="1"/>
    <xf numFmtId="0" fontId="9" fillId="2" borderId="6" xfId="1" applyFont="1" applyFill="1" applyBorder="1" applyAlignment="1" applyProtection="1">
      <alignment horizontal="center"/>
      <protection locked="0"/>
    </xf>
    <xf numFmtId="0" fontId="3" fillId="0" borderId="7" xfId="1" quotePrefix="1" applyFont="1" applyBorder="1" applyAlignment="1" applyProtection="1">
      <alignment horizontal="left" vertical="center"/>
    </xf>
    <xf numFmtId="0" fontId="3" fillId="0" borderId="1" xfId="1" applyFont="1" applyBorder="1" applyAlignment="1" applyProtection="1">
      <alignment vertical="center"/>
    </xf>
    <xf numFmtId="0" fontId="3" fillId="0" borderId="8" xfId="1" applyFont="1" applyBorder="1" applyAlignment="1" applyProtection="1">
      <alignment horizontal="left" vertical="center"/>
      <protection locked="0"/>
    </xf>
    <xf numFmtId="0" fontId="3" fillId="0" borderId="9" xfId="1" quotePrefix="1" applyFont="1" applyBorder="1" applyAlignment="1" applyProtection="1">
      <alignment horizontal="left" vertical="center"/>
    </xf>
    <xf numFmtId="0" fontId="3" fillId="0" borderId="10" xfId="1" applyFont="1" applyBorder="1" applyAlignment="1" applyProtection="1">
      <alignment vertical="center"/>
    </xf>
    <xf numFmtId="49" fontId="3" fillId="0" borderId="11" xfId="1" applyNumberFormat="1" applyFont="1" applyBorder="1" applyAlignment="1" applyProtection="1">
      <alignment horizontal="left" vertical="center"/>
      <protection locked="0"/>
    </xf>
    <xf numFmtId="0" fontId="3" fillId="0" borderId="0" xfId="0" applyFont="1" applyProtection="1"/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</xf>
    <xf numFmtId="0" fontId="6" fillId="0" borderId="0" xfId="0" applyFont="1" applyAlignment="1"/>
    <xf numFmtId="9" fontId="4" fillId="0" borderId="0" xfId="0" applyNumberFormat="1" applyFont="1" applyBorder="1" applyAlignment="1">
      <alignment horizontal="center"/>
    </xf>
    <xf numFmtId="1" fontId="3" fillId="0" borderId="1" xfId="0" applyNumberFormat="1" applyFont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vertical="center" wrapText="1"/>
    </xf>
    <xf numFmtId="0" fontId="6" fillId="0" borderId="15" xfId="0" applyFont="1" applyBorder="1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8" fontId="4" fillId="5" borderId="1" xfId="4" applyNumberFormat="1" applyFont="1" applyFill="1" applyBorder="1"/>
    <xf numFmtId="49" fontId="3" fillId="0" borderId="0" xfId="0" applyNumberFormat="1" applyFont="1" applyFill="1" applyAlignment="1" applyProtection="1">
      <alignment horizontal="left"/>
    </xf>
    <xf numFmtId="0" fontId="3" fillId="0" borderId="0" xfId="0" applyFont="1" applyFill="1" applyAlignment="1" applyProtection="1">
      <alignment horizontal="center"/>
    </xf>
    <xf numFmtId="49" fontId="3" fillId="0" borderId="8" xfId="1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Alignment="1"/>
    <xf numFmtId="0" fontId="6" fillId="0" borderId="0" xfId="0" applyFont="1" applyFill="1"/>
    <xf numFmtId="0" fontId="4" fillId="0" borderId="0" xfId="0" applyFont="1" applyFill="1"/>
    <xf numFmtId="165" fontId="4" fillId="0" borderId="1" xfId="0" applyNumberFormat="1" applyFont="1" applyBorder="1" applyAlignment="1" applyProtection="1">
      <alignment horizontal="center"/>
      <protection locked="0"/>
    </xf>
    <xf numFmtId="8" fontId="9" fillId="4" borderId="1" xfId="4" applyNumberFormat="1" applyFont="1" applyFill="1" applyBorder="1" applyAlignment="1" applyProtection="1">
      <alignment horizontal="center"/>
      <protection locked="0"/>
    </xf>
    <xf numFmtId="165" fontId="4" fillId="0" borderId="1" xfId="4" applyNumberFormat="1" applyFont="1" applyBorder="1" applyAlignment="1" applyProtection="1">
      <alignment horizontal="center"/>
      <protection locked="0"/>
    </xf>
    <xf numFmtId="165" fontId="4" fillId="0" borderId="1" xfId="4" applyNumberFormat="1" applyFont="1" applyBorder="1" applyProtection="1">
      <protection locked="0"/>
    </xf>
    <xf numFmtId="8" fontId="4" fillId="0" borderId="1" xfId="4" applyNumberFormat="1" applyFont="1" applyBorder="1" applyProtection="1">
      <protection locked="0"/>
    </xf>
    <xf numFmtId="165" fontId="4" fillId="0" borderId="1" xfId="0" applyNumberFormat="1" applyFont="1" applyBorder="1" applyProtection="1">
      <protection locked="0"/>
    </xf>
    <xf numFmtId="166" fontId="4" fillId="4" borderId="1" xfId="3" applyNumberFormat="1" applyFont="1" applyFill="1" applyBorder="1" applyProtection="1">
      <protection locked="0"/>
    </xf>
    <xf numFmtId="0" fontId="5" fillId="0" borderId="0" xfId="0" applyFont="1" applyAlignment="1" applyProtection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165" fontId="4" fillId="5" borderId="1" xfId="4" applyNumberFormat="1" applyFont="1" applyFill="1" applyBorder="1" applyAlignment="1" applyProtection="1">
      <alignment horizontal="center"/>
      <protection locked="0"/>
    </xf>
    <xf numFmtId="165" fontId="4" fillId="0" borderId="1" xfId="0" applyNumberFormat="1" applyFont="1" applyFill="1" applyBorder="1" applyAlignment="1" applyProtection="1">
      <alignment horizontal="center"/>
      <protection locked="0"/>
    </xf>
    <xf numFmtId="165" fontId="4" fillId="0" borderId="0" xfId="0" applyNumberFormat="1" applyFont="1"/>
    <xf numFmtId="7" fontId="4" fillId="5" borderId="1" xfId="3" applyNumberFormat="1" applyFont="1" applyFill="1" applyBorder="1" applyProtection="1"/>
    <xf numFmtId="0" fontId="3" fillId="0" borderId="8" xfId="1" applyNumberFormat="1" applyFont="1" applyBorder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>
      <alignment wrapText="1"/>
    </xf>
    <xf numFmtId="0" fontId="3" fillId="0" borderId="0" xfId="0" applyFont="1" applyFill="1" applyAlignment="1" applyProtection="1"/>
    <xf numFmtId="0" fontId="4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/>
    <xf numFmtId="0" fontId="10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3" fillId="0" borderId="0" xfId="0" applyFont="1" applyFill="1" applyAlignment="1" applyProtection="1">
      <alignment horizontal="right"/>
    </xf>
    <xf numFmtId="0" fontId="6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vertical="top" wrapText="1"/>
    </xf>
    <xf numFmtId="0" fontId="3" fillId="0" borderId="0" xfId="0" applyFont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4" fillId="0" borderId="0" xfId="0" applyFont="1" applyBorder="1" applyAlignment="1">
      <alignment wrapText="1"/>
    </xf>
    <xf numFmtId="0" fontId="10" fillId="0" borderId="0" xfId="0" applyFont="1" applyAlignment="1" applyProtection="1">
      <alignment horizontal="center"/>
    </xf>
    <xf numFmtId="0" fontId="3" fillId="0" borderId="0" xfId="0" applyFont="1" applyFill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6" fillId="0" borderId="1" xfId="0" applyFont="1" applyBorder="1" applyAlignment="1"/>
    <xf numFmtId="0" fontId="6" fillId="0" borderId="4" xfId="0" applyFont="1" applyBorder="1" applyAlignment="1"/>
    <xf numFmtId="0" fontId="6" fillId="0" borderId="12" xfId="0" applyFont="1" applyBorder="1" applyAlignment="1"/>
    <xf numFmtId="0" fontId="5" fillId="0" borderId="0" xfId="0" applyFont="1" applyAlignment="1" applyProtection="1">
      <alignment horizontal="right"/>
    </xf>
    <xf numFmtId="0" fontId="6" fillId="0" borderId="4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6" fillId="0" borderId="12" xfId="0" applyFont="1" applyBorder="1" applyAlignment="1">
      <alignment horizontal="right" vertical="center"/>
    </xf>
    <xf numFmtId="0" fontId="4" fillId="0" borderId="18" xfId="0" applyFont="1" applyBorder="1" applyAlignment="1">
      <alignment vertical="center"/>
    </xf>
    <xf numFmtId="0" fontId="6" fillId="0" borderId="17" xfId="0" applyFont="1" applyBorder="1" applyAlignment="1"/>
    <xf numFmtId="0" fontId="6" fillId="0" borderId="0" xfId="0" applyFont="1" applyBorder="1" applyAlignment="1"/>
    <xf numFmtId="0" fontId="6" fillId="0" borderId="0" xfId="0" applyFont="1" applyAlignment="1" applyProtection="1">
      <alignment vertical="center"/>
      <protection locked="0"/>
    </xf>
  </cellXfs>
  <cellStyles count="5">
    <cellStyle name="Comma" xfId="3" builtinId="3"/>
    <cellStyle name="Currency" xfId="4" builtinId="4"/>
    <cellStyle name="Normal" xfId="0" builtinId="0"/>
    <cellStyle name="Normal_cover 10'01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981075</xdr:colOff>
          <xdr:row>10</xdr:row>
          <xdr:rowOff>0</xdr:rowOff>
        </xdr:from>
        <xdr:to>
          <xdr:col>0</xdr:col>
          <xdr:colOff>1352550</xdr:colOff>
          <xdr:row>11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1743075</xdr:colOff>
          <xdr:row>10</xdr:row>
          <xdr:rowOff>19050</xdr:rowOff>
        </xdr:from>
        <xdr:to>
          <xdr:col>0</xdr:col>
          <xdr:colOff>2190750</xdr:colOff>
          <xdr:row>11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C26"/>
  <sheetViews>
    <sheetView tabSelected="1" view="pageLayout" zoomScale="115" zoomScaleNormal="100" zoomScaleSheetLayoutView="100" zoomScalePageLayoutView="115" workbookViewId="0">
      <selection activeCell="C7" sqref="C7"/>
    </sheetView>
  </sheetViews>
  <sheetFormatPr defaultColWidth="9.140625" defaultRowHeight="15" x14ac:dyDescent="0.2"/>
  <cols>
    <col min="1" max="1" width="23" style="17" customWidth="1"/>
    <col min="2" max="2" width="55" style="17" customWidth="1"/>
    <col min="3" max="3" width="45.85546875" style="17" customWidth="1"/>
    <col min="4" max="16384" width="9.140625" style="17"/>
  </cols>
  <sheetData>
    <row r="1" spans="1:3" ht="16.5" customHeight="1" x14ac:dyDescent="0.25">
      <c r="A1" s="97" t="s">
        <v>0</v>
      </c>
      <c r="B1" s="94"/>
      <c r="C1" s="97"/>
    </row>
    <row r="2" spans="1:3" ht="16.5" customHeight="1" x14ac:dyDescent="0.25">
      <c r="A2" s="15" t="s">
        <v>66</v>
      </c>
      <c r="B2" s="95"/>
      <c r="C2" s="15"/>
    </row>
    <row r="3" spans="1:3" ht="16.5" customHeight="1" x14ac:dyDescent="0.25">
      <c r="A3" s="97" t="s">
        <v>65</v>
      </c>
      <c r="B3" s="94"/>
      <c r="C3" s="97"/>
    </row>
    <row r="4" spans="1:3" ht="16.5" customHeight="1" thickBot="1" x14ac:dyDescent="0.25"/>
    <row r="5" spans="1:3" x14ac:dyDescent="0.2">
      <c r="A5" s="48"/>
      <c r="B5" s="49"/>
      <c r="C5" s="50"/>
    </row>
    <row r="6" spans="1:3" ht="15.75" x14ac:dyDescent="0.2">
      <c r="A6" s="51" t="s">
        <v>1</v>
      </c>
      <c r="B6" s="52" t="s">
        <v>2</v>
      </c>
      <c r="C6" s="93">
        <v>2019</v>
      </c>
    </row>
    <row r="7" spans="1:3" ht="15.75" x14ac:dyDescent="0.2">
      <c r="A7" s="51" t="s">
        <v>3</v>
      </c>
      <c r="B7" s="52" t="s">
        <v>10</v>
      </c>
      <c r="C7" s="53"/>
    </row>
    <row r="8" spans="1:3" ht="15.75" x14ac:dyDescent="0.2">
      <c r="A8" s="51" t="s">
        <v>4</v>
      </c>
      <c r="B8" s="52" t="s">
        <v>5</v>
      </c>
      <c r="C8" s="73"/>
    </row>
    <row r="9" spans="1:3" ht="16.5" thickBot="1" x14ac:dyDescent="0.25">
      <c r="A9" s="54" t="s">
        <v>6</v>
      </c>
      <c r="B9" s="55" t="s">
        <v>7</v>
      </c>
      <c r="C9" s="56"/>
    </row>
    <row r="10" spans="1:3" x14ac:dyDescent="0.2">
      <c r="A10" s="98" t="s">
        <v>19</v>
      </c>
    </row>
    <row r="13" spans="1:3" ht="15.75" x14ac:dyDescent="0.25">
      <c r="A13" s="128" t="s">
        <v>17</v>
      </c>
      <c r="B13" s="57" t="s">
        <v>18</v>
      </c>
    </row>
    <row r="14" spans="1:3" ht="20.25" customHeight="1" x14ac:dyDescent="0.2">
      <c r="A14" s="98" t="s">
        <v>22</v>
      </c>
      <c r="B14" s="98" t="str">
        <f>PharmPctPrem!A4</f>
        <v>Percent of Premium Attributable to Prescription Drug Costs</v>
      </c>
      <c r="C14" s="98"/>
    </row>
    <row r="15" spans="1:3" ht="20.25" customHeight="1" x14ac:dyDescent="0.2">
      <c r="B15" s="58"/>
      <c r="C15" s="58"/>
    </row>
    <row r="16" spans="1:3" ht="21.75" customHeight="1" x14ac:dyDescent="0.2">
      <c r="A16" s="98" t="s">
        <v>21</v>
      </c>
      <c r="B16" s="98" t="str">
        <f>YoYTotalPlanSpnd!A4</f>
        <v>Year-Over-Year Increase, as a Percentage, in Per Member Per Month, Total Health Plan Spending</v>
      </c>
      <c r="C16" s="98"/>
    </row>
    <row r="17" spans="1:3" ht="20.25" customHeight="1" x14ac:dyDescent="0.2">
      <c r="B17" s="58"/>
      <c r="C17" s="58"/>
    </row>
    <row r="18" spans="1:3" ht="45" x14ac:dyDescent="0.2">
      <c r="A18" s="98" t="s">
        <v>27</v>
      </c>
      <c r="B18" s="99" t="str">
        <f>YoYcompofPrem!A4</f>
        <v>Year-Over-Year Increase in Per Member Per Month Costs for Drug Prices Compared  to Other Components of Health Care Premium</v>
      </c>
      <c r="C18" s="100"/>
    </row>
    <row r="19" spans="1:3" ht="20.25" customHeight="1" x14ac:dyDescent="0.2">
      <c r="B19" s="59"/>
      <c r="C19" s="58"/>
    </row>
    <row r="20" spans="1:3" ht="20.25" customHeight="1" x14ac:dyDescent="0.2">
      <c r="A20" s="98" t="s">
        <v>23</v>
      </c>
      <c r="B20" s="98" t="str">
        <f>SpecTierForm!A4</f>
        <v>Specialty Tier Formulary List</v>
      </c>
      <c r="C20" s="98"/>
    </row>
    <row r="21" spans="1:3" ht="20.25" customHeight="1" x14ac:dyDescent="0.2">
      <c r="B21" s="58"/>
      <c r="C21" s="58"/>
    </row>
    <row r="22" spans="1:3" ht="20.25" customHeight="1" x14ac:dyDescent="0.2">
      <c r="A22" s="98" t="s">
        <v>24</v>
      </c>
      <c r="B22" s="98" t="str">
        <f>PharmDocOff!A4</f>
        <v>Percent of Premium Attributable To Drugs Administered in a Doctor's Office</v>
      </c>
      <c r="C22" s="98"/>
    </row>
    <row r="23" spans="1:3" ht="20.25" customHeight="1" x14ac:dyDescent="0.2">
      <c r="B23" s="58"/>
      <c r="C23" s="58"/>
    </row>
    <row r="24" spans="1:3" ht="20.25" customHeight="1" x14ac:dyDescent="0.2">
      <c r="A24" s="98" t="s">
        <v>25</v>
      </c>
      <c r="B24" s="98" t="str">
        <f>PharmBenMgr!A4</f>
        <v>Health Plan/Insurer Uses of Prescription Drug Benefit Manager</v>
      </c>
      <c r="C24" s="98"/>
    </row>
    <row r="25" spans="1:3" ht="20.25" customHeight="1" x14ac:dyDescent="0.2">
      <c r="B25" s="58"/>
      <c r="C25" s="58"/>
    </row>
    <row r="26" spans="1:3" ht="20.25" customHeight="1" x14ac:dyDescent="0.2">
      <c r="B26" s="98"/>
      <c r="C26" s="98"/>
    </row>
  </sheetData>
  <sheetProtection algorithmName="SHA-512" hashValue="f8d85DGV+pM7giIJUsD4RvWV6W9DS1UkmMuyuzU3g3/5oxXdYSCdcno1nQL4xfgAHfMMSylzjr+mMJJEbz0AMQ==" saltValue="orxuo6ja6x9Nhn8pCZ6r9g==" spinCount="100000" sheet="1" objects="1" scenarios="1"/>
  <dataValidations count="1">
    <dataValidation type="textLength" operator="lessThanOrEqual" allowBlank="1" showInputMessage="1" showErrorMessage="1" errorTitle="Too Many Characters" error="The maximum number of characters that can be entered is 105." sqref="C6:C9">
      <formula1>150</formula1>
    </dataValidation>
  </dataValidations>
  <printOptions horizontalCentered="1"/>
  <pageMargins left="0.7" right="0.7" top="0.75" bottom="0.75" header="0.3" footer="0.3"/>
  <pageSetup scale="98" orientation="landscape" r:id="rId1"/>
  <headerFooter>
    <oddFooter>&amp;L&amp;"Arial,Regular"&amp;12Revised: June 28, 2019&amp;C&amp;"Arial,Regular"&amp;12Page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C24"/>
  <sheetViews>
    <sheetView view="pageLayout" zoomScale="90" zoomScaleNormal="85" zoomScaleSheetLayoutView="85" zoomScalePageLayoutView="90" workbookViewId="0">
      <selection activeCell="B12" sqref="B12"/>
    </sheetView>
  </sheetViews>
  <sheetFormatPr defaultColWidth="50.85546875" defaultRowHeight="15" x14ac:dyDescent="0.2"/>
  <cols>
    <col min="1" max="1" width="57.140625" style="1" customWidth="1"/>
    <col min="2" max="2" width="29.85546875" style="1" customWidth="1"/>
    <col min="3" max="3" width="37.42578125" style="1" customWidth="1"/>
    <col min="4" max="16384" width="50.85546875" style="1"/>
  </cols>
  <sheetData>
    <row r="1" spans="1:3" ht="16.5" customHeight="1" x14ac:dyDescent="0.25">
      <c r="A1" s="114" t="str">
        <f>'Cover page'!A1</f>
        <v>California Department of Managed Health Care/Department of Insurance</v>
      </c>
      <c r="B1" s="111"/>
      <c r="C1" s="97"/>
    </row>
    <row r="2" spans="1:3" ht="16.5" customHeight="1" x14ac:dyDescent="0.25">
      <c r="A2" s="116" t="str">
        <f>'Cover page'!A2</f>
        <v>SB 17 - Large Group Prescription Drug Cost Reporting Form</v>
      </c>
      <c r="B2" s="110"/>
      <c r="C2" s="15"/>
    </row>
    <row r="3" spans="1:3" ht="16.5" customHeight="1" x14ac:dyDescent="0.25">
      <c r="A3" s="116" t="str">
        <f>'Cover page'!A3</f>
        <v>For policies subject to CHSC 1385.045 or CIC 10181.45</v>
      </c>
      <c r="B3" s="110"/>
      <c r="C3" s="15"/>
    </row>
    <row r="4" spans="1:3" ht="16.5" customHeight="1" x14ac:dyDescent="0.25">
      <c r="A4" s="115" t="s">
        <v>8</v>
      </c>
      <c r="B4" s="113"/>
      <c r="C4" s="101"/>
    </row>
    <row r="5" spans="1:3" ht="16.5" customHeight="1" x14ac:dyDescent="0.25">
      <c r="A5" s="115" t="s">
        <v>41</v>
      </c>
      <c r="B5" s="113"/>
      <c r="C5" s="101"/>
    </row>
    <row r="6" spans="1:3" ht="16.5" customHeight="1" x14ac:dyDescent="0.25">
      <c r="A6" s="44"/>
      <c r="B6" s="44"/>
      <c r="C6" s="44"/>
    </row>
    <row r="7" spans="1:3" ht="16.5" customHeight="1" x14ac:dyDescent="0.25">
      <c r="A7" s="74" t="str">
        <f>"Company Legal Name: "&amp;'Cover page'!C8</f>
        <v xml:space="preserve">Company Legal Name: </v>
      </c>
      <c r="B7" s="74"/>
      <c r="C7" s="74"/>
    </row>
    <row r="8" spans="1:3" ht="16.5" customHeight="1" x14ac:dyDescent="0.25">
      <c r="A8" s="60" t="str">
        <f>"Calendar Year: "&amp;'Cover page'!C6</f>
        <v>Calendar Year: 2019</v>
      </c>
      <c r="B8" s="60"/>
      <c r="C8" s="60"/>
    </row>
    <row r="9" spans="1:3" ht="16.5" customHeight="1" x14ac:dyDescent="0.25">
      <c r="A9" s="2"/>
      <c r="B9" s="45"/>
      <c r="C9" s="45"/>
    </row>
    <row r="10" spans="1:3" ht="15.75" x14ac:dyDescent="0.25">
      <c r="A10" s="105" t="s">
        <v>11</v>
      </c>
      <c r="B10" s="106"/>
      <c r="C10" s="107"/>
    </row>
    <row r="11" spans="1:3" ht="49.5" customHeight="1" x14ac:dyDescent="0.25">
      <c r="A11" s="5" t="s">
        <v>12</v>
      </c>
      <c r="B11" s="20" t="str">
        <f>'Cover page'!C6&amp; " Total Paid Dollar Amount (PMPM)"</f>
        <v>2019 Total Paid Dollar Amount (PMPM)</v>
      </c>
      <c r="C11" s="20" t="s">
        <v>15</v>
      </c>
    </row>
    <row r="12" spans="1:3" ht="45" customHeight="1" x14ac:dyDescent="0.25">
      <c r="A12" s="12" t="s">
        <v>56</v>
      </c>
      <c r="B12" s="77"/>
      <c r="C12" s="25" t="e">
        <f>B12/B19</f>
        <v>#DIV/0!</v>
      </c>
    </row>
    <row r="13" spans="1:3" ht="45.75" customHeight="1" x14ac:dyDescent="0.25">
      <c r="A13" s="12" t="s">
        <v>57</v>
      </c>
      <c r="B13" s="77"/>
      <c r="C13" s="25" t="e">
        <f>B13/B19</f>
        <v>#DIV/0!</v>
      </c>
    </row>
    <row r="14" spans="1:3" ht="45" customHeight="1" x14ac:dyDescent="0.25">
      <c r="A14" s="12" t="s">
        <v>58</v>
      </c>
      <c r="B14" s="77"/>
      <c r="C14" s="25" t="e">
        <f>B14/B19</f>
        <v>#DIV/0!</v>
      </c>
    </row>
    <row r="15" spans="1:3" ht="45" customHeight="1" x14ac:dyDescent="0.25">
      <c r="A15" s="12" t="s">
        <v>47</v>
      </c>
      <c r="B15" s="26">
        <f>SUM(B12:B14)</f>
        <v>0</v>
      </c>
      <c r="C15" s="25" t="e">
        <f>B15/B19</f>
        <v>#DIV/0!</v>
      </c>
    </row>
    <row r="16" spans="1:3" ht="45" customHeight="1" x14ac:dyDescent="0.25">
      <c r="A16" s="117" t="s">
        <v>54</v>
      </c>
      <c r="B16" s="78"/>
      <c r="C16" s="25" t="e">
        <f>B16/B19</f>
        <v>#DIV/0!</v>
      </c>
    </row>
    <row r="17" spans="1:3" ht="30" customHeight="1" x14ac:dyDescent="0.2">
      <c r="A17" s="9"/>
      <c r="B17" s="10"/>
      <c r="C17" s="61"/>
    </row>
    <row r="18" spans="1:3" ht="23.25" customHeight="1" x14ac:dyDescent="0.25">
      <c r="A18" s="3"/>
      <c r="B18" s="62">
        <f>'Cover page'!C6</f>
        <v>2019</v>
      </c>
      <c r="C18" s="63"/>
    </row>
    <row r="19" spans="1:3" ht="45" customHeight="1" x14ac:dyDescent="0.25">
      <c r="A19" s="12" t="s">
        <v>53</v>
      </c>
      <c r="B19" s="90"/>
      <c r="C19" s="63"/>
    </row>
    <row r="20" spans="1:3" ht="15" customHeight="1" x14ac:dyDescent="0.2"/>
    <row r="21" spans="1:3" ht="17.25" customHeight="1" x14ac:dyDescent="0.2"/>
    <row r="22" spans="1:3" ht="30" customHeight="1" x14ac:dyDescent="0.2">
      <c r="A22" s="96"/>
      <c r="B22" s="96"/>
      <c r="C22" s="96"/>
    </row>
    <row r="23" spans="1:3" ht="30" customHeight="1" x14ac:dyDescent="0.2">
      <c r="A23" s="108"/>
      <c r="B23" s="108"/>
      <c r="C23" s="108"/>
    </row>
    <row r="24" spans="1:3" ht="30" customHeight="1" x14ac:dyDescent="0.2"/>
  </sheetData>
  <sheetProtection algorithmName="SHA-512" hashValue="MJsSo3A4dPIFPIvfssB22PlIILV5OOeEDALoFwt9mTObhPzku9UYRzolmgoGOkvFXHIUqLRXJHriDCV6O/6CRg==" saltValue="0DSHm2ijPzbTThJzAisRqA==" spinCount="100000" sheet="1" objects="1" scenarios="1"/>
  <printOptions horizontalCentered="1"/>
  <pageMargins left="0.7" right="0.7" top="0.75" bottom="0.75" header="0.3" footer="0.3"/>
  <pageSetup scale="96" orientation="landscape" r:id="rId1"/>
  <headerFooter>
    <oddFooter>&amp;L&amp;"Arial,Regular"&amp;12Revised: June 28, 2019&amp;C&amp;"Arial,Regular"&amp;12Page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D24"/>
  <sheetViews>
    <sheetView view="pageLayout" zoomScale="85" zoomScaleNormal="100" zoomScaleSheetLayoutView="115" zoomScalePageLayoutView="85" workbookViewId="0">
      <selection activeCell="B13" sqref="B13"/>
    </sheetView>
  </sheetViews>
  <sheetFormatPr defaultColWidth="9.140625" defaultRowHeight="15" x14ac:dyDescent="0.2"/>
  <cols>
    <col min="1" max="1" width="46.7109375" style="1" customWidth="1"/>
    <col min="2" max="4" width="28.7109375" style="1" customWidth="1"/>
    <col min="5" max="16384" width="9.140625" style="1"/>
  </cols>
  <sheetData>
    <row r="1" spans="1:4" ht="17.25" customHeight="1" x14ac:dyDescent="0.25">
      <c r="A1" s="97" t="str">
        <f>'Cover page'!A1:C1</f>
        <v>California Department of Managed Health Care/Department of Insurance</v>
      </c>
      <c r="B1" s="111"/>
      <c r="C1" s="97"/>
      <c r="D1" s="97"/>
    </row>
    <row r="2" spans="1:4" ht="18" customHeight="1" x14ac:dyDescent="0.25">
      <c r="A2" s="15" t="str">
        <f>'Cover page'!A2:C2</f>
        <v>SB 17 - Large Group Prescription Drug Cost Reporting Form</v>
      </c>
      <c r="B2" s="110"/>
      <c r="C2" s="15"/>
      <c r="D2" s="15"/>
    </row>
    <row r="3" spans="1:4" ht="18" customHeight="1" x14ac:dyDescent="0.25">
      <c r="A3" s="15" t="str">
        <f>'Cover page'!A3:C3</f>
        <v>For policies subject to CHSC 1385.045 or CIC 10181.45</v>
      </c>
      <c r="B3" s="110"/>
      <c r="C3" s="15"/>
      <c r="D3" s="15"/>
    </row>
    <row r="4" spans="1:4" ht="18" customHeight="1" x14ac:dyDescent="0.25">
      <c r="A4" s="101" t="s">
        <v>67</v>
      </c>
      <c r="B4" s="113"/>
      <c r="C4" s="16"/>
      <c r="D4" s="16"/>
    </row>
    <row r="5" spans="1:4" ht="18" customHeight="1" x14ac:dyDescent="0.25">
      <c r="A5" s="101" t="s">
        <v>42</v>
      </c>
      <c r="B5" s="113"/>
      <c r="C5" s="16"/>
      <c r="D5" s="16"/>
    </row>
    <row r="6" spans="1:4" ht="16.5" customHeight="1" x14ac:dyDescent="0.25">
      <c r="A6" s="44"/>
      <c r="B6" s="44"/>
      <c r="C6" s="44"/>
      <c r="D6" s="44"/>
    </row>
    <row r="7" spans="1:4" ht="16.5" customHeight="1" x14ac:dyDescent="0.25">
      <c r="A7" s="75" t="str">
        <f>"Company Legal Name: "&amp;'Cover page'!C8</f>
        <v xml:space="preserve">Company Legal Name: </v>
      </c>
      <c r="B7" s="71"/>
      <c r="C7" s="45"/>
      <c r="D7" s="45"/>
    </row>
    <row r="8" spans="1:4" ht="16.5" customHeight="1" x14ac:dyDescent="0.25">
      <c r="A8" s="2" t="str">
        <f>"Calendar Year: "&amp;'Cover page'!C6</f>
        <v>Calendar Year: 2019</v>
      </c>
      <c r="B8" s="4"/>
      <c r="C8" s="45"/>
      <c r="D8" s="45"/>
    </row>
    <row r="9" spans="1:4" ht="16.5" customHeight="1" x14ac:dyDescent="0.25">
      <c r="A9" s="2"/>
      <c r="B9" s="4"/>
      <c r="C9" s="45"/>
      <c r="D9" s="45"/>
    </row>
    <row r="10" spans="1:4" ht="15.75" x14ac:dyDescent="0.25">
      <c r="A10" s="118" t="str">
        <f>PharmPctPrem!A10:C10</f>
        <v>Includes Plan Pharmacy, Network Pharmacy, and Mail Order Pharmacy for Outpatient Use</v>
      </c>
      <c r="B10" s="119"/>
      <c r="C10" s="119"/>
      <c r="D10" s="119"/>
    </row>
    <row r="11" spans="1:4" ht="87.75" customHeight="1" x14ac:dyDescent="0.25">
      <c r="A11" s="5" t="s">
        <v>12</v>
      </c>
      <c r="B11" s="20" t="str">
        <f>'Cover page'!C6&amp; " Total Annual Plan Spending (i.e., Allowed) Dollar Amount (PMPM)"</f>
        <v>2019 Total Annual Plan Spending (i.e., Allowed) Dollar Amount (PMPM)</v>
      </c>
      <c r="C11" s="20" t="str">
        <f>'Cover page'!C6-1&amp; " Total Annual Plan Spending (i.e., Allowed) Dollar Amount (PMPM)"</f>
        <v>2018 Total Annual Plan Spending (i.e., Allowed) Dollar Amount (PMPM)</v>
      </c>
      <c r="D11" s="20" t="s">
        <v>76</v>
      </c>
    </row>
    <row r="12" spans="1:4" ht="54.75" customHeight="1" x14ac:dyDescent="0.25">
      <c r="A12" s="12" t="s">
        <v>59</v>
      </c>
      <c r="B12" s="79"/>
      <c r="C12" s="79"/>
      <c r="D12" s="25" t="e">
        <f>B12/C12-1</f>
        <v>#DIV/0!</v>
      </c>
    </row>
    <row r="13" spans="1:4" ht="54.75" customHeight="1" x14ac:dyDescent="0.25">
      <c r="A13" s="12" t="s">
        <v>60</v>
      </c>
      <c r="B13" s="79"/>
      <c r="C13" s="79"/>
      <c r="D13" s="25" t="e">
        <f>B13/C13-1</f>
        <v>#DIV/0!</v>
      </c>
    </row>
    <row r="14" spans="1:4" ht="47.25" x14ac:dyDescent="0.25">
      <c r="A14" s="12" t="s">
        <v>58</v>
      </c>
      <c r="B14" s="79"/>
      <c r="C14" s="79"/>
      <c r="D14" s="25" t="e">
        <f>B14/C14-1</f>
        <v>#DIV/0!</v>
      </c>
    </row>
    <row r="15" spans="1:4" ht="45" customHeight="1" x14ac:dyDescent="0.25">
      <c r="A15" s="12" t="s">
        <v>55</v>
      </c>
      <c r="B15" s="37">
        <f>SUM(B12:B14)</f>
        <v>0</v>
      </c>
      <c r="C15" s="37">
        <f>SUM(C12:C14)</f>
        <v>0</v>
      </c>
      <c r="D15" s="25" t="e">
        <f>B15/C15-1</f>
        <v>#DIV/0!</v>
      </c>
    </row>
    <row r="16" spans="1:4" ht="45" customHeight="1" x14ac:dyDescent="0.25">
      <c r="A16" s="12" t="s">
        <v>40</v>
      </c>
      <c r="B16" s="78"/>
      <c r="C16" s="78"/>
      <c r="D16" s="25" t="e">
        <f>B16/C16-1</f>
        <v>#DIV/0!</v>
      </c>
    </row>
    <row r="17" spans="1:4" ht="30" customHeight="1" x14ac:dyDescent="0.2">
      <c r="A17" s="9"/>
      <c r="B17" s="10"/>
      <c r="C17" s="10"/>
      <c r="D17" s="11"/>
    </row>
    <row r="18" spans="1:4" ht="31.5" x14ac:dyDescent="0.25">
      <c r="A18" s="3"/>
      <c r="B18" s="8">
        <f>'Cover page'!C6</f>
        <v>2019</v>
      </c>
      <c r="C18" s="8">
        <f>B18-1</f>
        <v>2018</v>
      </c>
      <c r="D18" s="36" t="s">
        <v>39</v>
      </c>
    </row>
    <row r="19" spans="1:4" ht="45" customHeight="1" x14ac:dyDescent="0.25">
      <c r="A19" s="12" t="str">
        <f>PharmPctPrem!A19</f>
        <v>Total Health Care Paid Premiums with pharmacy benefits carve-in (PMPM)</v>
      </c>
      <c r="B19" s="89">
        <f>PharmPctPrem!B19</f>
        <v>0</v>
      </c>
      <c r="C19" s="79"/>
      <c r="D19" s="25" t="e">
        <f>B19/C19-1</f>
        <v>#DIV/0!</v>
      </c>
    </row>
    <row r="20" spans="1:4" ht="30" customHeight="1" x14ac:dyDescent="0.25">
      <c r="C20" s="45"/>
      <c r="D20" s="45"/>
    </row>
    <row r="21" spans="1:4" ht="30" customHeight="1" x14ac:dyDescent="0.2"/>
    <row r="22" spans="1:4" ht="30" customHeight="1" x14ac:dyDescent="0.2"/>
    <row r="23" spans="1:4" ht="30" customHeight="1" x14ac:dyDescent="0.2">
      <c r="A23" s="109"/>
      <c r="B23" s="109"/>
      <c r="C23" s="109"/>
      <c r="D23" s="109"/>
    </row>
    <row r="24" spans="1:4" ht="30" customHeight="1" x14ac:dyDescent="0.2"/>
  </sheetData>
  <sheetProtection algorithmName="SHA-512" hashValue="fbSm6999+OwzB1bpYL0C+UipKy+Z9UG48d+GtBH3iEZTWyeJKOyNJVh+PaHtjscG2JbTEwg60mMAknpjQRTQRg==" saltValue="7TBPmxRyHeiaPL3LQQHybA==" spinCount="100000" sheet="1" objects="1" scenarios="1"/>
  <printOptions horizontalCentered="1"/>
  <pageMargins left="0.7" right="0.7" top="0.75" bottom="0.75" header="0.3" footer="0.3"/>
  <pageSetup scale="84" orientation="landscape" r:id="rId1"/>
  <headerFooter>
    <oddFooter>&amp;L&amp;"Arial,Regular"&amp;12Revised: June 28, 2019&amp;C&amp;"Arial,Regular"&amp;12Page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A1:D73"/>
  <sheetViews>
    <sheetView view="pageLayout" zoomScale="85" zoomScaleNormal="100" zoomScaleSheetLayoutView="100" zoomScalePageLayoutView="85" workbookViewId="0">
      <selection activeCell="C13" sqref="C13"/>
    </sheetView>
  </sheetViews>
  <sheetFormatPr defaultColWidth="9.140625" defaultRowHeight="15" x14ac:dyDescent="0.2"/>
  <cols>
    <col min="1" max="1" width="64.140625" style="1" customWidth="1"/>
    <col min="2" max="4" width="22.7109375" style="1" customWidth="1"/>
    <col min="5" max="16384" width="9.140625" style="1"/>
  </cols>
  <sheetData>
    <row r="1" spans="1:4" ht="16.5" customHeight="1" x14ac:dyDescent="0.25">
      <c r="A1" s="97" t="str">
        <f>'Cover page'!A1:C1</f>
        <v>California Department of Managed Health Care/Department of Insurance</v>
      </c>
      <c r="B1" s="111"/>
      <c r="C1" s="97"/>
      <c r="D1" s="97"/>
    </row>
    <row r="2" spans="1:4" ht="16.5" customHeight="1" x14ac:dyDescent="0.25">
      <c r="A2" s="15" t="str">
        <f>'Cover page'!A2:C2</f>
        <v>SB 17 - Large Group Prescription Drug Cost Reporting Form</v>
      </c>
      <c r="B2" s="110"/>
      <c r="C2" s="15"/>
      <c r="D2" s="15"/>
    </row>
    <row r="3" spans="1:4" ht="16.5" customHeight="1" x14ac:dyDescent="0.25">
      <c r="A3" s="15" t="str">
        <f>'Cover page'!A3:C3</f>
        <v>For policies subject to CHSC 1385.045 or CIC 10181.45</v>
      </c>
      <c r="B3" s="110"/>
      <c r="C3" s="15"/>
      <c r="D3" s="15"/>
    </row>
    <row r="4" spans="1:4" ht="15.75" x14ac:dyDescent="0.25">
      <c r="A4" s="101" t="s">
        <v>77</v>
      </c>
      <c r="B4" s="113"/>
      <c r="C4" s="16"/>
      <c r="D4" s="16"/>
    </row>
    <row r="5" spans="1:4" ht="16.5" customHeight="1" x14ac:dyDescent="0.25">
      <c r="A5" s="101" t="s">
        <v>43</v>
      </c>
      <c r="B5" s="113"/>
      <c r="C5" s="16"/>
      <c r="D5" s="16"/>
    </row>
    <row r="6" spans="1:4" ht="16.5" customHeight="1" x14ac:dyDescent="0.25">
      <c r="B6" s="44"/>
      <c r="C6" s="44"/>
      <c r="D6" s="44"/>
    </row>
    <row r="7" spans="1:4" ht="16.5" customHeight="1" x14ac:dyDescent="0.25">
      <c r="A7" s="75" t="str">
        <f>"Company Legal Name: "&amp;'Cover page'!C8</f>
        <v xml:space="preserve">Company Legal Name: </v>
      </c>
      <c r="B7" s="71"/>
      <c r="C7" s="72"/>
      <c r="D7" s="45"/>
    </row>
    <row r="8" spans="1:4" ht="16.5" customHeight="1" x14ac:dyDescent="0.25">
      <c r="A8" s="2" t="str">
        <f>"Calendar Year: "&amp;'Cover page'!C6</f>
        <v>Calendar Year: 2019</v>
      </c>
      <c r="B8" s="4"/>
      <c r="C8" s="45"/>
      <c r="D8" s="45"/>
    </row>
    <row r="9" spans="1:4" ht="16.5" customHeight="1" x14ac:dyDescent="0.2"/>
    <row r="10" spans="1:4" ht="31.5" x14ac:dyDescent="0.25">
      <c r="A10" s="12" t="str">
        <f>"Components of "&amp;PharmPctPrem!A19</f>
        <v>Components of Total Health Care Paid Premiums with pharmacy benefits carve-in (PMPM)</v>
      </c>
      <c r="B10" s="20" t="str">
        <f>'Cover page'!$C6&amp; " (PMPM)"</f>
        <v>2019 (PMPM)</v>
      </c>
      <c r="C10" s="20" t="str">
        <f>'Cover page'!$C6-1&amp; " (PMPM)"</f>
        <v>2018 (PMPM)</v>
      </c>
      <c r="D10" s="20" t="s">
        <v>75</v>
      </c>
    </row>
    <row r="11" spans="1:4" ht="31.5" x14ac:dyDescent="0.25">
      <c r="A11" s="12" t="s">
        <v>61</v>
      </c>
      <c r="B11" s="80"/>
      <c r="C11" s="80"/>
      <c r="D11" s="30">
        <f>B11-C11</f>
        <v>0</v>
      </c>
    </row>
    <row r="12" spans="1:4" ht="15.75" x14ac:dyDescent="0.25">
      <c r="A12" s="12"/>
      <c r="B12" s="28"/>
      <c r="C12" s="28"/>
      <c r="D12" s="28"/>
    </row>
    <row r="13" spans="1:4" ht="31.5" customHeight="1" x14ac:dyDescent="0.25">
      <c r="A13" s="12" t="s">
        <v>62</v>
      </c>
      <c r="B13" s="80"/>
      <c r="C13" s="80"/>
      <c r="D13" s="30">
        <f>B13-C13</f>
        <v>0</v>
      </c>
    </row>
    <row r="14" spans="1:4" ht="15.75" x14ac:dyDescent="0.25">
      <c r="A14" s="12"/>
      <c r="B14" s="28"/>
      <c r="C14" s="28"/>
      <c r="D14" s="31"/>
    </row>
    <row r="15" spans="1:4" ht="27" customHeight="1" x14ac:dyDescent="0.25">
      <c r="A15" s="12" t="s">
        <v>51</v>
      </c>
      <c r="B15" s="81"/>
      <c r="C15" s="81"/>
      <c r="D15" s="70">
        <f>B15-C15</f>
        <v>0</v>
      </c>
    </row>
    <row r="16" spans="1:4" ht="15.75" x14ac:dyDescent="0.25">
      <c r="A16" s="12"/>
      <c r="B16" s="28"/>
      <c r="C16" s="28"/>
      <c r="D16" s="31"/>
    </row>
    <row r="17" spans="1:4" ht="31.5" x14ac:dyDescent="0.25">
      <c r="A17" s="12" t="s">
        <v>63</v>
      </c>
      <c r="B17" s="80"/>
      <c r="C17" s="80"/>
      <c r="D17" s="30">
        <f>B17-C17</f>
        <v>0</v>
      </c>
    </row>
    <row r="18" spans="1:4" ht="15.75" x14ac:dyDescent="0.25">
      <c r="A18" s="12"/>
      <c r="B18" s="32"/>
      <c r="C18" s="32"/>
      <c r="D18" s="33"/>
    </row>
    <row r="19" spans="1:4" ht="31.5" x14ac:dyDescent="0.25">
      <c r="A19" s="12" t="s">
        <v>69</v>
      </c>
      <c r="B19" s="82"/>
      <c r="C19" s="82"/>
      <c r="D19" s="34">
        <f>B19-C19</f>
        <v>0</v>
      </c>
    </row>
    <row r="20" spans="1:4" ht="15.75" x14ac:dyDescent="0.25">
      <c r="A20" s="12"/>
      <c r="B20" s="32"/>
      <c r="C20" s="32"/>
      <c r="D20" s="33"/>
    </row>
    <row r="21" spans="1:4" ht="15.75" x14ac:dyDescent="0.25">
      <c r="A21" s="12" t="s">
        <v>48</v>
      </c>
      <c r="B21" s="80"/>
      <c r="C21" s="80"/>
      <c r="D21" s="30">
        <f>B21-C21</f>
        <v>0</v>
      </c>
    </row>
    <row r="22" spans="1:4" ht="15.75" x14ac:dyDescent="0.25">
      <c r="A22" s="12"/>
      <c r="B22" s="32"/>
      <c r="C22" s="32"/>
      <c r="D22" s="33"/>
    </row>
    <row r="23" spans="1:4" ht="15.75" x14ac:dyDescent="0.25">
      <c r="A23" s="12" t="s">
        <v>49</v>
      </c>
      <c r="B23" s="80"/>
      <c r="C23" s="80"/>
      <c r="D23" s="30">
        <f>B23-C23</f>
        <v>0</v>
      </c>
    </row>
    <row r="24" spans="1:4" ht="15.75" x14ac:dyDescent="0.25">
      <c r="A24" s="12"/>
      <c r="B24" s="32"/>
      <c r="C24" s="32"/>
      <c r="D24" s="33"/>
    </row>
    <row r="25" spans="1:4" ht="15.75" x14ac:dyDescent="0.25">
      <c r="A25" s="12" t="s">
        <v>70</v>
      </c>
      <c r="B25" s="80"/>
      <c r="C25" s="80"/>
      <c r="D25" s="30">
        <f>B25-C25</f>
        <v>0</v>
      </c>
    </row>
    <row r="26" spans="1:4" ht="15.75" x14ac:dyDescent="0.25">
      <c r="A26" s="12"/>
      <c r="B26" s="32"/>
      <c r="C26" s="32"/>
      <c r="D26" s="33"/>
    </row>
    <row r="27" spans="1:4" ht="15.75" x14ac:dyDescent="0.25">
      <c r="A27" s="12" t="s">
        <v>71</v>
      </c>
      <c r="B27" s="80"/>
      <c r="C27" s="80"/>
      <c r="D27" s="30">
        <f>B27-C27</f>
        <v>0</v>
      </c>
    </row>
    <row r="28" spans="1:4" ht="15.75" x14ac:dyDescent="0.25">
      <c r="A28" s="12"/>
      <c r="B28" s="32"/>
      <c r="C28" s="32"/>
      <c r="D28" s="33"/>
    </row>
    <row r="29" spans="1:4" ht="31.5" x14ac:dyDescent="0.25">
      <c r="A29" s="12" t="s">
        <v>74</v>
      </c>
      <c r="B29" s="30">
        <f>SUM(B11:B27)</f>
        <v>0</v>
      </c>
      <c r="C29" s="30">
        <f>SUM(C11:C27)</f>
        <v>0</v>
      </c>
      <c r="D29" s="30">
        <f>B29-C29</f>
        <v>0</v>
      </c>
    </row>
    <row r="30" spans="1:4" x14ac:dyDescent="0.2">
      <c r="B30" s="91">
        <f>B29-PharmPctPrem!B19</f>
        <v>0</v>
      </c>
      <c r="C30" s="91">
        <f>C29-YoYTotalPlanSpnd!C19</f>
        <v>0</v>
      </c>
    </row>
    <row r="31" spans="1:4" ht="15.75" x14ac:dyDescent="0.25">
      <c r="A31" s="12" t="s">
        <v>36</v>
      </c>
      <c r="B31" s="39">
        <f>'Cover page'!C6</f>
        <v>2019</v>
      </c>
      <c r="C31" s="39">
        <f>B31-1</f>
        <v>2018</v>
      </c>
    </row>
    <row r="32" spans="1:4" ht="15.75" x14ac:dyDescent="0.25">
      <c r="A32" s="12" t="s">
        <v>37</v>
      </c>
      <c r="B32" s="83"/>
      <c r="C32" s="83"/>
    </row>
    <row r="33" spans="1:4" ht="31.5" x14ac:dyDescent="0.25">
      <c r="A33" s="12" t="s">
        <v>64</v>
      </c>
      <c r="B33" s="83"/>
      <c r="C33" s="83"/>
    </row>
    <row r="34" spans="1:4" ht="15.75" x14ac:dyDescent="0.25">
      <c r="A34" s="46"/>
      <c r="B34" s="38"/>
      <c r="C34" s="38"/>
      <c r="D34" s="38"/>
    </row>
    <row r="35" spans="1:4" ht="15.75" x14ac:dyDescent="0.25">
      <c r="A35" s="2"/>
      <c r="B35" s="27"/>
      <c r="C35" s="27"/>
      <c r="D35" s="45"/>
    </row>
    <row r="36" spans="1:4" ht="15.75" x14ac:dyDescent="0.25">
      <c r="A36" s="2"/>
      <c r="B36" s="4"/>
      <c r="C36" s="45"/>
      <c r="D36" s="45"/>
    </row>
    <row r="37" spans="1:4" ht="15.75" x14ac:dyDescent="0.25">
      <c r="A37" s="2"/>
      <c r="B37" s="4"/>
      <c r="C37" s="45"/>
      <c r="D37" s="45"/>
    </row>
    <row r="38" spans="1:4" ht="15.75" x14ac:dyDescent="0.25">
      <c r="A38" s="2"/>
      <c r="B38" s="4"/>
      <c r="C38" s="45"/>
      <c r="D38" s="45"/>
    </row>
    <row r="39" spans="1:4" ht="15.75" x14ac:dyDescent="0.25">
      <c r="A39" s="2"/>
      <c r="B39" s="4"/>
      <c r="C39" s="45"/>
      <c r="D39" s="45"/>
    </row>
    <row r="41" spans="1:4" ht="45.75" customHeight="1" x14ac:dyDescent="0.2"/>
    <row r="59" spans="2:3" x14ac:dyDescent="0.2">
      <c r="B59" s="7"/>
    </row>
    <row r="60" spans="2:3" x14ac:dyDescent="0.2">
      <c r="C60" s="13"/>
    </row>
    <row r="61" spans="2:3" x14ac:dyDescent="0.2">
      <c r="C61" s="13"/>
    </row>
    <row r="62" spans="2:3" x14ac:dyDescent="0.2">
      <c r="C62" s="13"/>
    </row>
    <row r="73" spans="2:2" x14ac:dyDescent="0.2">
      <c r="B73" s="7"/>
    </row>
  </sheetData>
  <sheetProtection algorithmName="SHA-512" hashValue="Hyn2P/oz0mkncNz0V3r0Rf+MjLp2t6cENVR1mBuKCDu/ga3FR1bp4RelFAoxUgb86L9Dlacza4ZxNw9WyDxnmA==" saltValue="Gz1COrc47r3K+R/hYcCy+Q==" spinCount="100000" sheet="1" objects="1" scenarios="1"/>
  <printOptions horizontalCentered="1"/>
  <pageMargins left="0.7" right="0.7" top="0.75" bottom="0.75" header="0.3" footer="0.3"/>
  <pageSetup scale="78" orientation="landscape" r:id="rId1"/>
  <headerFooter>
    <oddFooter>&amp;L&amp;"Arial,Regular"&amp;12Revised: June 28, 2019&amp;C&amp;"Arial,Regular"&amp;12Page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  <pageSetUpPr fitToPage="1"/>
  </sheetPr>
  <dimension ref="A1:J36"/>
  <sheetViews>
    <sheetView view="pageLayout" zoomScaleNormal="100" zoomScaleSheetLayoutView="83" workbookViewId="0">
      <selection activeCell="B11" sqref="B11"/>
    </sheetView>
  </sheetViews>
  <sheetFormatPr defaultColWidth="9.140625" defaultRowHeight="15" x14ac:dyDescent="0.2"/>
  <cols>
    <col min="1" max="1" width="73.7109375" style="1" customWidth="1"/>
    <col min="2" max="2" width="55.42578125" style="1" customWidth="1"/>
    <col min="3" max="16384" width="9.140625" style="1"/>
  </cols>
  <sheetData>
    <row r="1" spans="1:10" ht="15.75" x14ac:dyDescent="0.25">
      <c r="A1" s="114" t="str">
        <f>'Cover page'!A1:C1</f>
        <v>California Department of Managed Health Care/Department of Insurance</v>
      </c>
      <c r="B1" s="104"/>
      <c r="C1" s="45"/>
      <c r="D1" s="45"/>
      <c r="E1" s="45"/>
      <c r="F1" s="45"/>
      <c r="G1" s="45"/>
      <c r="H1" s="45"/>
      <c r="I1" s="45"/>
      <c r="J1" s="45"/>
    </row>
    <row r="2" spans="1:10" ht="15.75" x14ac:dyDescent="0.25">
      <c r="A2" s="116" t="str">
        <f>'Cover page'!A2:C2</f>
        <v>SB 17 - Large Group Prescription Drug Cost Reporting Form</v>
      </c>
      <c r="B2" s="103"/>
      <c r="C2" s="15"/>
      <c r="D2" s="15"/>
      <c r="E2" s="15"/>
      <c r="F2" s="15"/>
      <c r="G2" s="15"/>
      <c r="H2" s="15"/>
      <c r="I2" s="15"/>
    </row>
    <row r="3" spans="1:10" ht="15.75" x14ac:dyDescent="0.25">
      <c r="A3" s="116" t="str">
        <f>'Cover page'!A3:C3</f>
        <v>For policies subject to CHSC 1385.045 or CIC 10181.45</v>
      </c>
      <c r="B3" s="103"/>
      <c r="C3" s="15"/>
      <c r="D3" s="15"/>
      <c r="E3" s="15"/>
      <c r="F3" s="15"/>
      <c r="G3" s="15"/>
      <c r="H3" s="15"/>
      <c r="I3" s="15"/>
      <c r="J3" s="15"/>
    </row>
    <row r="4" spans="1:10" ht="15.75" x14ac:dyDescent="0.25">
      <c r="A4" s="115" t="s">
        <v>9</v>
      </c>
      <c r="B4" s="120"/>
      <c r="C4" s="16"/>
      <c r="D4" s="16"/>
      <c r="E4" s="16"/>
      <c r="F4" s="16"/>
      <c r="G4" s="16"/>
      <c r="H4" s="16"/>
      <c r="I4" s="16"/>
      <c r="J4" s="16"/>
    </row>
    <row r="5" spans="1:10" ht="15.75" x14ac:dyDescent="0.25">
      <c r="A5" s="115" t="s">
        <v>44</v>
      </c>
      <c r="B5" s="120"/>
      <c r="C5" s="16"/>
      <c r="D5" s="16"/>
      <c r="E5" s="16"/>
      <c r="F5" s="16"/>
      <c r="G5" s="16"/>
      <c r="H5" s="16"/>
      <c r="I5" s="16"/>
      <c r="J5" s="16"/>
    </row>
    <row r="6" spans="1:10" ht="15.75" x14ac:dyDescent="0.25">
      <c r="C6" s="45"/>
      <c r="D6" s="45"/>
      <c r="E6" s="45"/>
      <c r="F6" s="45"/>
      <c r="G6" s="45"/>
      <c r="H6" s="45"/>
      <c r="I6" s="45"/>
      <c r="J6" s="45"/>
    </row>
    <row r="7" spans="1:10" ht="15.75" x14ac:dyDescent="0.25">
      <c r="A7" s="75"/>
      <c r="B7" s="71"/>
      <c r="C7" s="45"/>
      <c r="D7" s="45"/>
      <c r="E7" s="45"/>
    </row>
    <row r="8" spans="1:10" ht="15.75" x14ac:dyDescent="0.25">
      <c r="A8" s="2" t="str">
        <f>"Calendar Year: "&amp;'Cover page'!C6</f>
        <v>Calendar Year: 2019</v>
      </c>
      <c r="B8" s="4"/>
      <c r="C8" s="45"/>
      <c r="D8" s="45"/>
      <c r="E8" s="45"/>
    </row>
    <row r="10" spans="1:10" ht="15.75" x14ac:dyDescent="0.25">
      <c r="A10" s="14" t="s">
        <v>14</v>
      </c>
      <c r="B10" s="14" t="s">
        <v>26</v>
      </c>
    </row>
    <row r="11" spans="1:10" x14ac:dyDescent="0.2">
      <c r="A11" s="19"/>
      <c r="B11" s="19"/>
    </row>
    <row r="12" spans="1:10" x14ac:dyDescent="0.2">
      <c r="A12" s="19"/>
      <c r="B12" s="19"/>
    </row>
    <row r="13" spans="1:10" x14ac:dyDescent="0.2">
      <c r="A13" s="19"/>
      <c r="B13" s="19"/>
    </row>
    <row r="14" spans="1:10" x14ac:dyDescent="0.2">
      <c r="A14" s="19"/>
      <c r="B14" s="19"/>
    </row>
    <row r="15" spans="1:10" x14ac:dyDescent="0.2">
      <c r="A15" s="19"/>
      <c r="B15" s="19"/>
    </row>
    <row r="16" spans="1:10" x14ac:dyDescent="0.2">
      <c r="A16" s="19"/>
      <c r="B16" s="19"/>
    </row>
    <row r="17" spans="1:2" x14ac:dyDescent="0.2">
      <c r="A17" s="19"/>
      <c r="B17" s="19"/>
    </row>
    <row r="18" spans="1:2" x14ac:dyDescent="0.2">
      <c r="A18" s="19"/>
      <c r="B18" s="19"/>
    </row>
    <row r="19" spans="1:2" x14ac:dyDescent="0.2">
      <c r="A19" s="19"/>
      <c r="B19" s="19"/>
    </row>
    <row r="20" spans="1:2" x14ac:dyDescent="0.2">
      <c r="A20" s="19"/>
      <c r="B20" s="19"/>
    </row>
    <row r="21" spans="1:2" x14ac:dyDescent="0.2">
      <c r="A21" s="19"/>
      <c r="B21" s="19"/>
    </row>
    <row r="22" spans="1:2" x14ac:dyDescent="0.2">
      <c r="A22" s="19"/>
      <c r="B22" s="19"/>
    </row>
    <row r="23" spans="1:2" x14ac:dyDescent="0.2">
      <c r="A23" s="19"/>
      <c r="B23" s="19"/>
    </row>
    <row r="24" spans="1:2" x14ac:dyDescent="0.2">
      <c r="A24" s="19"/>
      <c r="B24" s="19"/>
    </row>
    <row r="25" spans="1:2" x14ac:dyDescent="0.2">
      <c r="A25" s="19"/>
      <c r="B25" s="19"/>
    </row>
    <row r="26" spans="1:2" x14ac:dyDescent="0.2">
      <c r="A26" s="19"/>
      <c r="B26" s="19"/>
    </row>
    <row r="27" spans="1:2" x14ac:dyDescent="0.2">
      <c r="A27" s="19"/>
      <c r="B27" s="19"/>
    </row>
    <row r="28" spans="1:2" x14ac:dyDescent="0.2">
      <c r="A28" s="19"/>
      <c r="B28" s="19"/>
    </row>
    <row r="29" spans="1:2" x14ac:dyDescent="0.2">
      <c r="A29" s="19"/>
      <c r="B29" s="19"/>
    </row>
    <row r="30" spans="1:2" x14ac:dyDescent="0.2">
      <c r="A30" s="19"/>
      <c r="B30" s="19"/>
    </row>
    <row r="31" spans="1:2" x14ac:dyDescent="0.2">
      <c r="A31" s="19"/>
      <c r="B31" s="19"/>
    </row>
    <row r="32" spans="1:2" x14ac:dyDescent="0.2">
      <c r="A32" s="19"/>
      <c r="B32" s="19"/>
    </row>
    <row r="33" spans="1:2" x14ac:dyDescent="0.2">
      <c r="A33" s="19"/>
      <c r="B33" s="19"/>
    </row>
    <row r="34" spans="1:2" x14ac:dyDescent="0.2">
      <c r="A34" s="19"/>
      <c r="B34" s="19"/>
    </row>
    <row r="35" spans="1:2" x14ac:dyDescent="0.2">
      <c r="A35" s="19"/>
      <c r="B35" s="19"/>
    </row>
    <row r="36" spans="1:2" x14ac:dyDescent="0.2">
      <c r="A36" s="19"/>
      <c r="B36" s="19"/>
    </row>
  </sheetData>
  <sheetProtection selectLockedCells="1"/>
  <printOptions horizontalCentered="1"/>
  <pageMargins left="0.7" right="0.7" top="0.75" bottom="0.75" header="0.3" footer="0.3"/>
  <pageSetup scale="94" orientation="landscape" r:id="rId1"/>
  <headerFooter>
    <oddFooter>&amp;L&amp;"Arial,Regular"&amp;12Revised: June 28, 2019&amp;C&amp;"Arial,Regular"&amp;12Page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  <pageSetUpPr fitToPage="1"/>
  </sheetPr>
  <dimension ref="A1:D19"/>
  <sheetViews>
    <sheetView view="pageLayout" zoomScaleNormal="100" zoomScaleSheetLayoutView="100" workbookViewId="0">
      <selection activeCell="B15" sqref="B15"/>
    </sheetView>
  </sheetViews>
  <sheetFormatPr defaultColWidth="20.42578125" defaultRowHeight="15" x14ac:dyDescent="0.2"/>
  <cols>
    <col min="1" max="1" width="65.28515625" style="1" customWidth="1"/>
    <col min="2" max="2" width="20.7109375" style="1" customWidth="1"/>
    <col min="3" max="3" width="24.85546875" style="1" customWidth="1"/>
    <col min="4" max="16384" width="20.42578125" style="1"/>
  </cols>
  <sheetData>
    <row r="1" spans="1:4" ht="16.5" customHeight="1" x14ac:dyDescent="0.25">
      <c r="A1" s="114" t="str">
        <f>'Cover page'!A1:C1</f>
        <v>California Department of Managed Health Care/Department of Insurance</v>
      </c>
      <c r="B1" s="104"/>
      <c r="C1" s="97"/>
    </row>
    <row r="2" spans="1:4" ht="16.5" customHeight="1" x14ac:dyDescent="0.25">
      <c r="A2" s="116" t="str">
        <f>'Cover page'!A2:C2</f>
        <v>SB 17 - Large Group Prescription Drug Cost Reporting Form</v>
      </c>
      <c r="B2" s="103"/>
      <c r="C2" s="15"/>
    </row>
    <row r="3" spans="1:4" ht="16.5" customHeight="1" x14ac:dyDescent="0.25">
      <c r="A3" s="116" t="str">
        <f>'Cover page'!A3:C3</f>
        <v>For policies subject to CHSC 1385.045 or CIC 10181.45</v>
      </c>
      <c r="B3" s="103"/>
      <c r="C3" s="15"/>
    </row>
    <row r="4" spans="1:4" ht="16.5" customHeight="1" x14ac:dyDescent="0.25">
      <c r="A4" s="101" t="s">
        <v>50</v>
      </c>
      <c r="B4" s="102"/>
      <c r="C4" s="16"/>
    </row>
    <row r="5" spans="1:4" ht="16.5" customHeight="1" x14ac:dyDescent="0.25">
      <c r="A5" s="115" t="s">
        <v>45</v>
      </c>
      <c r="B5" s="16"/>
      <c r="C5" s="16"/>
    </row>
    <row r="6" spans="1:4" ht="16.5" customHeight="1" x14ac:dyDescent="0.25">
      <c r="A6" s="44"/>
      <c r="B6" s="44"/>
      <c r="C6" s="44"/>
    </row>
    <row r="7" spans="1:4" ht="16.5" customHeight="1" x14ac:dyDescent="0.25">
      <c r="A7" s="75" t="str">
        <f>"Company Legal Name: "&amp;'Cover page'!C8</f>
        <v xml:space="preserve">Company Legal Name: </v>
      </c>
      <c r="B7" s="45"/>
      <c r="C7" s="45"/>
      <c r="D7" s="45"/>
    </row>
    <row r="8" spans="1:4" ht="16.5" customHeight="1" x14ac:dyDescent="0.25">
      <c r="A8" s="2" t="str">
        <f>"Calendar Year: "&amp;'Cover page'!C6</f>
        <v>Calendar Year: 2019</v>
      </c>
      <c r="B8" s="45"/>
      <c r="C8" s="45"/>
      <c r="D8" s="45"/>
    </row>
    <row r="9" spans="1:4" ht="15.75" x14ac:dyDescent="0.25">
      <c r="A9" s="2"/>
      <c r="B9" s="45"/>
      <c r="C9" s="45"/>
    </row>
    <row r="10" spans="1:4" ht="90.75" customHeight="1" x14ac:dyDescent="0.25">
      <c r="A10" s="12" t="s">
        <v>13</v>
      </c>
      <c r="B10" s="24" t="str">
        <f>'Cover page'!C6&amp; " Paid Dollar Amount (PMPM)"</f>
        <v>2019 Paid Dollar Amount (PMPM)</v>
      </c>
      <c r="C10" s="20" t="s">
        <v>52</v>
      </c>
    </row>
    <row r="11" spans="1:4" ht="31.5" x14ac:dyDescent="0.25">
      <c r="A11" s="12" t="s">
        <v>68</v>
      </c>
      <c r="B11" s="92">
        <f>YoYcompofPrem!B13</f>
        <v>0</v>
      </c>
      <c r="C11" s="29" t="e">
        <f>B11/$B$15</f>
        <v>#DIV/0!</v>
      </c>
    </row>
    <row r="12" spans="1:4" ht="15.75" x14ac:dyDescent="0.25">
      <c r="A12" s="12"/>
      <c r="B12" s="18"/>
      <c r="C12" s="6"/>
    </row>
    <row r="13" spans="1:4" ht="15.75" x14ac:dyDescent="0.25">
      <c r="A13" s="23" t="s">
        <v>16</v>
      </c>
      <c r="B13" s="92">
        <f>YoYcompofPrem!B11+YoYcompofPrem!B17+YoYcompofPrem!B13</f>
        <v>0</v>
      </c>
      <c r="C13" s="29" t="e">
        <f>B13/$B$15</f>
        <v>#DIV/0!</v>
      </c>
    </row>
    <row r="14" spans="1:4" ht="16.5" customHeight="1" x14ac:dyDescent="0.2"/>
    <row r="15" spans="1:4" ht="31.5" x14ac:dyDescent="0.25">
      <c r="A15" s="12" t="str">
        <f>PharmPctPrem!A19</f>
        <v>Total Health Care Paid Premiums with pharmacy benefits carve-in (PMPM)</v>
      </c>
      <c r="B15" s="35">
        <f>PharmPctPrem!B19</f>
        <v>0</v>
      </c>
      <c r="C15" s="21"/>
    </row>
    <row r="19" spans="2:2" x14ac:dyDescent="0.2">
      <c r="B19" s="22"/>
    </row>
  </sheetData>
  <sheetProtection algorithmName="SHA-512" hashValue="o7bLYtAaYEsjLutjuDMv2SrH49VI0EaZCfaNE0hCfFbCDIearHKhm7rTMxzZ+GNAI1jYuFChUY67VXmN6tWYkA==" saltValue="knHtrzwGbN9SbE/Oh/Sv5Q==" spinCount="100000" sheet="1" objects="1" scenarios="1"/>
  <printOptions horizontalCentered="1"/>
  <pageMargins left="0.7" right="0.7" top="0.75" bottom="0.75" header="0.3" footer="0.3"/>
  <pageSetup orientation="landscape" r:id="rId1"/>
  <headerFooter>
    <oddFooter>&amp;L&amp;"Arial,Regular"&amp;12Revised: June 28, 2019&amp;C&amp;"Arial,Regular"&amp;12Page 6</oddFooter>
  </headerFooter>
  <ignoredErrors>
    <ignoredError sqref="C11 C13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FF00"/>
    <pageSetUpPr fitToPage="1"/>
  </sheetPr>
  <dimension ref="A1:E118"/>
  <sheetViews>
    <sheetView view="pageLayout" zoomScaleNormal="100" zoomScaleSheetLayoutView="70" workbookViewId="0">
      <selection activeCell="A44" sqref="A44"/>
    </sheetView>
  </sheetViews>
  <sheetFormatPr defaultColWidth="9.140625" defaultRowHeight="15" x14ac:dyDescent="0.2"/>
  <cols>
    <col min="1" max="1" width="50.7109375" style="1" customWidth="1"/>
    <col min="2" max="5" width="45.7109375" style="1" customWidth="1"/>
    <col min="6" max="16384" width="9.140625" style="1"/>
  </cols>
  <sheetData>
    <row r="1" spans="1:5" ht="15.75" x14ac:dyDescent="0.25">
      <c r="A1" s="97" t="str">
        <f>'Cover page'!A1:C1</f>
        <v>California Department of Managed Health Care/Department of Insurance</v>
      </c>
      <c r="B1" s="97"/>
      <c r="C1" s="97"/>
      <c r="D1" s="97"/>
      <c r="E1" s="97"/>
    </row>
    <row r="2" spans="1:5" ht="15.75" x14ac:dyDescent="0.25">
      <c r="A2" s="15" t="str">
        <f>'Cover page'!A2:C2</f>
        <v>SB 17 - Large Group Prescription Drug Cost Reporting Form</v>
      </c>
      <c r="B2" s="15"/>
      <c r="C2" s="15"/>
      <c r="D2" s="15"/>
      <c r="E2" s="15"/>
    </row>
    <row r="3" spans="1:5" ht="15.75" x14ac:dyDescent="0.25">
      <c r="A3" s="15" t="str">
        <f>'Cover page'!A3:C3</f>
        <v>For policies subject to CHSC 1385.045 or CIC 10181.45</v>
      </c>
      <c r="B3" s="15"/>
      <c r="C3" s="15"/>
      <c r="D3" s="15"/>
      <c r="E3" s="15"/>
    </row>
    <row r="4" spans="1:5" ht="15.75" x14ac:dyDescent="0.25">
      <c r="A4" s="101" t="s">
        <v>20</v>
      </c>
      <c r="B4" s="101"/>
      <c r="C4" s="101"/>
      <c r="D4" s="101"/>
      <c r="E4" s="101"/>
    </row>
    <row r="5" spans="1:5" ht="15.75" x14ac:dyDescent="0.25">
      <c r="A5" s="101" t="s">
        <v>46</v>
      </c>
      <c r="B5" s="101"/>
      <c r="C5" s="101"/>
      <c r="D5" s="101"/>
      <c r="E5" s="101"/>
    </row>
    <row r="6" spans="1:5" ht="15.75" x14ac:dyDescent="0.25">
      <c r="A6" s="44"/>
      <c r="B6" s="44"/>
      <c r="C6" s="84"/>
      <c r="D6" s="44"/>
      <c r="E6" s="44"/>
    </row>
    <row r="7" spans="1:5" ht="15.75" x14ac:dyDescent="0.25">
      <c r="A7" s="75" t="str">
        <f>"Company Legal Name: "&amp;'Cover page'!C8</f>
        <v xml:space="preserve">Company Legal Name: </v>
      </c>
      <c r="B7" s="76"/>
      <c r="C7" s="76"/>
      <c r="D7" s="45"/>
      <c r="E7" s="45"/>
    </row>
    <row r="8" spans="1:5" ht="15.75" x14ac:dyDescent="0.25">
      <c r="A8" s="2" t="str">
        <f>"Calendar Year: "&amp;'Cover page'!C6</f>
        <v>Calendar Year: 2019</v>
      </c>
      <c r="B8" s="4"/>
      <c r="C8" s="4"/>
      <c r="D8" s="45"/>
      <c r="E8" s="45"/>
    </row>
    <row r="9" spans="1:5" ht="15.75" x14ac:dyDescent="0.25">
      <c r="A9" s="2"/>
      <c r="D9" s="7"/>
      <c r="E9" s="7"/>
    </row>
    <row r="10" spans="1:5" ht="15.75" x14ac:dyDescent="0.25">
      <c r="A10" s="60" t="s">
        <v>35</v>
      </c>
      <c r="B10" s="108"/>
      <c r="C10" s="86"/>
      <c r="D10" s="7"/>
      <c r="E10" s="7"/>
    </row>
    <row r="11" spans="1:5" ht="23.25" customHeight="1" x14ac:dyDescent="0.25">
      <c r="A11" s="71"/>
      <c r="D11" s="7"/>
      <c r="E11" s="7"/>
    </row>
    <row r="12" spans="1:5" ht="15.75" customHeight="1" x14ac:dyDescent="0.25">
      <c r="A12" s="127" t="s">
        <v>28</v>
      </c>
      <c r="B12" s="112"/>
      <c r="C12" s="88"/>
    </row>
    <row r="13" spans="1:5" ht="16.5" thickBot="1" x14ac:dyDescent="0.3">
      <c r="A13" s="46"/>
      <c r="B13" s="9"/>
      <c r="C13" s="88"/>
    </row>
    <row r="14" spans="1:5" ht="15.75" x14ac:dyDescent="0.25">
      <c r="A14" s="40" t="s">
        <v>34</v>
      </c>
      <c r="B14" s="41"/>
      <c r="C14" s="41"/>
      <c r="D14" s="41"/>
      <c r="E14" s="42"/>
    </row>
    <row r="15" spans="1:5" ht="15.75" x14ac:dyDescent="0.25">
      <c r="A15" s="43"/>
      <c r="B15" s="46"/>
      <c r="C15" s="87"/>
      <c r="D15" s="46"/>
      <c r="E15" s="65"/>
    </row>
    <row r="16" spans="1:5" ht="24" customHeight="1" x14ac:dyDescent="0.25">
      <c r="A16" s="126" t="s">
        <v>31</v>
      </c>
      <c r="B16" s="121"/>
      <c r="C16" s="124" t="s">
        <v>38</v>
      </c>
      <c r="D16" s="122"/>
      <c r="E16" s="123"/>
    </row>
    <row r="17" spans="1:5" ht="15.75" x14ac:dyDescent="0.2">
      <c r="A17" s="125"/>
      <c r="B17" s="47" t="s">
        <v>29</v>
      </c>
      <c r="C17" s="85" t="s">
        <v>72</v>
      </c>
      <c r="D17" s="47" t="s">
        <v>73</v>
      </c>
      <c r="E17" s="66" t="s">
        <v>30</v>
      </c>
    </row>
    <row r="18" spans="1:5" ht="15.75" x14ac:dyDescent="0.2">
      <c r="A18" s="64"/>
      <c r="B18" s="47"/>
      <c r="C18" s="85"/>
      <c r="D18" s="47"/>
      <c r="E18" s="66"/>
    </row>
    <row r="19" spans="1:5" ht="15.75" x14ac:dyDescent="0.2">
      <c r="A19" s="64"/>
      <c r="B19" s="47"/>
      <c r="C19" s="85"/>
      <c r="D19" s="47"/>
      <c r="E19" s="66"/>
    </row>
    <row r="20" spans="1:5" ht="15.75" x14ac:dyDescent="0.2">
      <c r="A20" s="64"/>
      <c r="B20" s="47"/>
      <c r="C20" s="85"/>
      <c r="D20" s="47"/>
      <c r="E20" s="66"/>
    </row>
    <row r="21" spans="1:5" ht="15.75" x14ac:dyDescent="0.2">
      <c r="A21" s="64"/>
      <c r="B21" s="47"/>
      <c r="C21" s="85"/>
      <c r="D21" s="47"/>
      <c r="E21" s="66"/>
    </row>
    <row r="22" spans="1:5" ht="16.5" thickBot="1" x14ac:dyDescent="0.25">
      <c r="A22" s="67"/>
      <c r="B22" s="68"/>
      <c r="C22" s="68"/>
      <c r="D22" s="68"/>
      <c r="E22" s="69"/>
    </row>
    <row r="24" spans="1:5" ht="16.5" customHeight="1" x14ac:dyDescent="0.2"/>
    <row r="25" spans="1:5" ht="16.5" customHeight="1" x14ac:dyDescent="0.2"/>
    <row r="26" spans="1:5" ht="16.5" customHeight="1" x14ac:dyDescent="0.2"/>
    <row r="117" spans="1:1" x14ac:dyDescent="0.2">
      <c r="A117" s="1" t="s">
        <v>32</v>
      </c>
    </row>
    <row r="118" spans="1:1" x14ac:dyDescent="0.2">
      <c r="A118" s="1" t="s">
        <v>33</v>
      </c>
    </row>
  </sheetData>
  <sheetProtection selectLockedCells="1"/>
  <dataValidations count="1">
    <dataValidation type="list" allowBlank="1" showInputMessage="1" showErrorMessage="1" sqref="B18:E22">
      <formula1>$A$116:$A$118</formula1>
    </dataValidation>
  </dataValidations>
  <printOptions horizontalCentered="1"/>
  <pageMargins left="0.7" right="0.7" top="0.75" bottom="0.75" header="0.3" footer="0.3"/>
  <pageSetup scale="52" fitToHeight="0" orientation="landscape" r:id="rId1"/>
  <headerFooter>
    <oddFooter>&amp;L&amp;"Arial,Regular"&amp;12Revised: June 28, 2019&amp;C&amp;"Arial,Regular"&amp;12Page 7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981075</xdr:colOff>
                    <xdr:row>10</xdr:row>
                    <xdr:rowOff>0</xdr:rowOff>
                  </from>
                  <to>
                    <xdr:col>0</xdr:col>
                    <xdr:colOff>1352550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1743075</xdr:colOff>
                    <xdr:row>10</xdr:row>
                    <xdr:rowOff>19050</xdr:rowOff>
                  </from>
                  <to>
                    <xdr:col>0</xdr:col>
                    <xdr:colOff>2190750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Cover page</vt:lpstr>
      <vt:lpstr>PharmPctPrem</vt:lpstr>
      <vt:lpstr>YoYTotalPlanSpnd</vt:lpstr>
      <vt:lpstr>YoYcompofPrem</vt:lpstr>
      <vt:lpstr>SpecTierForm</vt:lpstr>
      <vt:lpstr>PharmDocOff</vt:lpstr>
      <vt:lpstr>PharmBenMgr</vt:lpstr>
      <vt:lpstr>PharmBenMgr!Print_Area</vt:lpstr>
      <vt:lpstr>PharmPctPrem!Print_Area</vt:lpstr>
      <vt:lpstr>YoYcompofPrem!Print_Area</vt:lpstr>
      <vt:lpstr>PharmBenMgr!Print_Titles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2019-06-27T20:26:11Z</dcterms:created>
  <dcterms:modified xsi:type="dcterms:W3CDTF">2019-07-02T00:02:30Z</dcterms:modified>
</cp:coreProperties>
</file>